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28" yWindow="65428" windowWidth="23256" windowHeight="12576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<sst xmlns="http://schemas.openxmlformats.org/spreadsheetml/2006/main" count="31" uniqueCount="26">
  <si>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Imazalil in Tomato</t>
  </si>
  <si>
    <t>Measurements made on single day</t>
  </si>
  <si>
    <t>Concentration:</t>
  </si>
  <si>
    <t>Intensity 1</t>
  </si>
  <si>
    <t>Intensity 2</t>
  </si>
  <si>
    <t>Intensity 3</t>
  </si>
  <si>
    <t>Intensity 4</t>
  </si>
  <si>
    <t>1. Linearity and scedasticity</t>
  </si>
  <si>
    <t>2. Absolute residuals</t>
  </si>
  <si>
    <t>slope</t>
  </si>
  <si>
    <t>intercept</t>
  </si>
  <si>
    <t>Linest</t>
  </si>
  <si>
    <t>Concentration</t>
  </si>
  <si>
    <t>Intensity</t>
  </si>
  <si>
    <t>Absolute residuals</t>
  </si>
  <si>
    <t>3. Estimating LoD</t>
  </si>
  <si>
    <t>LoD1 =</t>
  </si>
  <si>
    <t>mg/kg</t>
  </si>
  <si>
    <t>LoD2 =</t>
  </si>
  <si>
    <t>Blank</t>
  </si>
  <si>
    <t>stdev</t>
  </si>
  <si>
    <t>mean</t>
  </si>
  <si>
    <t>Fortified (c = 0.002)</t>
  </si>
  <si>
    <t>std of intercept</t>
  </si>
  <si>
    <t>std of residuals</t>
  </si>
  <si>
    <t>LoD3=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</si>
</sst>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Sheet1!$B$37:$B$64</c:f>
              <c:numCache/>
            </c:numRef>
          </c:xVal>
          <c:yVal>
            <c:numRef>
              <c:f>Sheet1!$E$37:$E$64</c:f>
              <c:numCache/>
            </c:numRef>
          </c:yVal>
          <c:smooth val="0"/>
        </c:ser>
        <c:axId val="27582384"/>
        <c:axId val="46914865"/>
      </c:scatterChart>
      <c:valAx>
        <c:axId val="27582384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914865"/>
        <c:crosses val="autoZero"/>
        <c:crossBetween val="midCat"/>
        <c:dispUnits/>
      </c:valAx>
      <c:valAx>
        <c:axId val="46914865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58238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36</xdr:row>
      <xdr:rowOff>190500</xdr:rowOff>
    </xdr:from>
    <xdr:to>
      <xdr:col>13</xdr:col>
      <xdr:colOff>190500</xdr:colOff>
      <xdr:row>51</xdr:row>
      <xdr:rowOff>76200</xdr:rowOff>
    </xdr:to>
    <xdr:graphicFrame macro="">
      <xdr:nvGraphicFramePr>
        <xdr:cNvPr id="3" name="Chart 2"/>
        <xdr:cNvGraphicFramePr/>
      </xdr:nvGraphicFramePr>
      <xdr:xfrm>
        <a:off x="3581400" y="7048500"/>
        <a:ext cx="45339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8"/>
  <sheetViews>
    <sheetView tabSelected="1" zoomScale="90" zoomScaleNormal="90" workbookViewId="0" topLeftCell="A58">
      <selection activeCell="G79" sqref="G79"/>
    </sheetView>
  </sheetViews>
  <sheetFormatPr defaultColWidth="9.140625" defaultRowHeight="15"/>
  <sheetData>
    <row r="1" ht="15">
      <c r="A1" t="s">
        <v>0</v>
      </c>
    </row>
    <row r="2" ht="15">
      <c r="A2" t="s">
        <v>1</v>
      </c>
    </row>
    <row r="4" ht="15">
      <c r="A4" s="1"/>
    </row>
    <row r="5" spans="2:13" ht="15">
      <c r="B5" s="2" t="s">
        <v>2</v>
      </c>
      <c r="C5">
        <v>0</v>
      </c>
      <c r="D5">
        <v>3.056039043071149E-05</v>
      </c>
      <c r="E5">
        <v>0.00037104767652496897</v>
      </c>
      <c r="F5">
        <v>0.0019688242178396284</v>
      </c>
      <c r="G5">
        <v>0.00454011004533549</v>
      </c>
      <c r="H5">
        <v>0.010688085691784406</v>
      </c>
      <c r="I5">
        <v>0.023174933322040486</v>
      </c>
      <c r="J5" s="3">
        <v>0.05526532319426084</v>
      </c>
      <c r="K5" s="3">
        <v>0.12477461072011126</v>
      </c>
      <c r="L5" s="3">
        <v>0.29031316036136046</v>
      </c>
      <c r="M5" t="s">
        <v>17</v>
      </c>
    </row>
    <row r="6" spans="1:12" ht="15">
      <c r="A6" s="2"/>
      <c r="B6" s="2" t="s">
        <v>3</v>
      </c>
      <c r="C6">
        <v>1671</v>
      </c>
      <c r="D6">
        <v>3446</v>
      </c>
      <c r="E6">
        <v>3575</v>
      </c>
      <c r="F6">
        <v>3743</v>
      </c>
      <c r="G6">
        <v>7579</v>
      </c>
      <c r="H6">
        <v>23120</v>
      </c>
      <c r="I6">
        <v>44792</v>
      </c>
      <c r="J6" s="3">
        <v>96971</v>
      </c>
      <c r="K6" s="3">
        <v>167892</v>
      </c>
      <c r="L6" s="3">
        <v>357423</v>
      </c>
    </row>
    <row r="7" spans="1:12" ht="15">
      <c r="A7" s="2"/>
      <c r="B7" s="2" t="s">
        <v>4</v>
      </c>
      <c r="C7">
        <v>2428</v>
      </c>
      <c r="D7">
        <v>2625</v>
      </c>
      <c r="E7">
        <v>4701</v>
      </c>
      <c r="F7">
        <v>6698</v>
      </c>
      <c r="G7">
        <v>16438</v>
      </c>
      <c r="H7">
        <v>21868</v>
      </c>
      <c r="I7">
        <v>48155</v>
      </c>
      <c r="J7" s="3">
        <v>85544</v>
      </c>
      <c r="K7" s="3">
        <v>188246</v>
      </c>
      <c r="L7" s="3">
        <v>360649</v>
      </c>
    </row>
    <row r="8" spans="1:12" ht="15">
      <c r="A8" s="2"/>
      <c r="B8" s="2" t="s">
        <v>5</v>
      </c>
      <c r="C8">
        <v>1371</v>
      </c>
      <c r="D8">
        <v>2457</v>
      </c>
      <c r="E8">
        <v>4698</v>
      </c>
      <c r="F8">
        <v>6989</v>
      </c>
      <c r="G8">
        <v>8890</v>
      </c>
      <c r="H8">
        <v>26055</v>
      </c>
      <c r="I8">
        <v>52317</v>
      </c>
      <c r="J8" s="3">
        <v>89825</v>
      </c>
      <c r="K8" s="3">
        <v>186504</v>
      </c>
      <c r="L8" s="3">
        <v>301869</v>
      </c>
    </row>
    <row r="9" spans="1:12" ht="15">
      <c r="A9" s="2"/>
      <c r="B9" s="2" t="s">
        <v>6</v>
      </c>
      <c r="C9">
        <v>3101</v>
      </c>
      <c r="D9">
        <v>3268</v>
      </c>
      <c r="E9">
        <v>3358</v>
      </c>
      <c r="F9">
        <v>6462</v>
      </c>
      <c r="G9">
        <v>14381</v>
      </c>
      <c r="H9">
        <v>24949</v>
      </c>
      <c r="I9">
        <v>47738</v>
      </c>
      <c r="J9" s="3">
        <v>113815</v>
      </c>
      <c r="K9" s="3">
        <v>218970</v>
      </c>
      <c r="L9" s="3">
        <v>387901</v>
      </c>
    </row>
    <row r="11" ht="15">
      <c r="A11" s="1"/>
    </row>
    <row r="13" ht="15">
      <c r="B13" t="s">
        <v>7</v>
      </c>
    </row>
    <row r="31" ht="15">
      <c r="B31" t="s">
        <v>8</v>
      </c>
    </row>
    <row r="33" spans="2:3" ht="15">
      <c r="B33" t="s">
        <v>9</v>
      </c>
      <c r="C33">
        <f>SLOPE(C37:C64,B37:B64)</f>
        <v>1970171.2749373417</v>
      </c>
    </row>
    <row r="34" spans="2:3" ht="15">
      <c r="B34" t="s">
        <v>10</v>
      </c>
      <c r="C34">
        <f>INTERCEPT(C37:C64,B37:B64)</f>
        <v>2698.1929518918405</v>
      </c>
    </row>
    <row r="36" spans="2:5" ht="15">
      <c r="B36" s="2" t="s">
        <v>12</v>
      </c>
      <c r="C36" t="s">
        <v>13</v>
      </c>
      <c r="E36" t="s">
        <v>14</v>
      </c>
    </row>
    <row r="37" spans="2:5" ht="15">
      <c r="B37">
        <f>C5</f>
        <v>0</v>
      </c>
      <c r="C37">
        <f>C6</f>
        <v>1671</v>
      </c>
      <c r="E37" s="3"/>
    </row>
    <row r="38" spans="2:5" ht="15">
      <c r="B38">
        <f>D5</f>
        <v>3.056039043071149E-05</v>
      </c>
      <c r="C38">
        <f>D6</f>
        <v>3446</v>
      </c>
      <c r="E38" s="3"/>
    </row>
    <row r="39" spans="2:5" ht="15">
      <c r="B39">
        <f>E5</f>
        <v>0.00037104767652496897</v>
      </c>
      <c r="C39">
        <f>E6</f>
        <v>3575</v>
      </c>
      <c r="E39" s="3"/>
    </row>
    <row r="40" spans="2:5" ht="15">
      <c r="B40">
        <f>F5</f>
        <v>0.0019688242178396284</v>
      </c>
      <c r="C40">
        <f>F6</f>
        <v>3743</v>
      </c>
      <c r="E40" s="3"/>
    </row>
    <row r="41" spans="2:5" ht="15">
      <c r="B41">
        <f>G5</f>
        <v>0.00454011004533549</v>
      </c>
      <c r="C41">
        <f>G6</f>
        <v>7579</v>
      </c>
      <c r="E41" s="3"/>
    </row>
    <row r="42" spans="2:5" ht="15">
      <c r="B42">
        <f>H5</f>
        <v>0.010688085691784406</v>
      </c>
      <c r="C42">
        <f>H6</f>
        <v>23120</v>
      </c>
      <c r="E42" s="3"/>
    </row>
    <row r="43" spans="2:5" ht="15">
      <c r="B43">
        <f>I5</f>
        <v>0.023174933322040486</v>
      </c>
      <c r="C43">
        <f>I6</f>
        <v>44792</v>
      </c>
      <c r="E43" s="3"/>
    </row>
    <row r="44" spans="2:5" ht="15">
      <c r="B44">
        <f>C5</f>
        <v>0</v>
      </c>
      <c r="C44">
        <f>C7</f>
        <v>2428</v>
      </c>
      <c r="E44" s="3"/>
    </row>
    <row r="45" spans="2:5" ht="15">
      <c r="B45">
        <f>D5</f>
        <v>3.056039043071149E-05</v>
      </c>
      <c r="C45">
        <f>D7</f>
        <v>2625</v>
      </c>
      <c r="E45" s="3"/>
    </row>
    <row r="46" spans="2:5" ht="15">
      <c r="B46">
        <f>E5</f>
        <v>0.00037104767652496897</v>
      </c>
      <c r="C46">
        <f>E7</f>
        <v>4701</v>
      </c>
      <c r="E46" s="3"/>
    </row>
    <row r="47" spans="2:5" ht="15">
      <c r="B47">
        <f>F5</f>
        <v>0.0019688242178396284</v>
      </c>
      <c r="C47">
        <f>F7</f>
        <v>6698</v>
      </c>
      <c r="E47" s="3"/>
    </row>
    <row r="48" spans="2:5" ht="15">
      <c r="B48">
        <f>G5</f>
        <v>0.00454011004533549</v>
      </c>
      <c r="C48">
        <f>G7</f>
        <v>16438</v>
      </c>
      <c r="E48" s="3"/>
    </row>
    <row r="49" spans="2:5" ht="15">
      <c r="B49">
        <f>H5</f>
        <v>0.010688085691784406</v>
      </c>
      <c r="C49">
        <f>H7</f>
        <v>21868</v>
      </c>
      <c r="E49" s="3"/>
    </row>
    <row r="50" spans="2:5" ht="15">
      <c r="B50">
        <f>I5</f>
        <v>0.023174933322040486</v>
      </c>
      <c r="C50">
        <f>I7</f>
        <v>48155</v>
      </c>
      <c r="E50" s="3"/>
    </row>
    <row r="51" spans="2:5" ht="15">
      <c r="B51">
        <f>C5</f>
        <v>0</v>
      </c>
      <c r="C51">
        <f>C8</f>
        <v>1371</v>
      </c>
      <c r="E51" s="3"/>
    </row>
    <row r="52" spans="2:5" ht="15">
      <c r="B52">
        <f>D5</f>
        <v>3.056039043071149E-05</v>
      </c>
      <c r="C52">
        <f>D8</f>
        <v>2457</v>
      </c>
      <c r="E52" s="3"/>
    </row>
    <row r="53" spans="2:5" ht="15">
      <c r="B53">
        <f>E5</f>
        <v>0.00037104767652496897</v>
      </c>
      <c r="C53">
        <f>E8</f>
        <v>4698</v>
      </c>
      <c r="E53" s="3"/>
    </row>
    <row r="54" spans="2:5" ht="15">
      <c r="B54">
        <f>F5</f>
        <v>0.0019688242178396284</v>
      </c>
      <c r="C54">
        <f>F8</f>
        <v>6989</v>
      </c>
      <c r="E54" s="3"/>
    </row>
    <row r="55" spans="2:5" ht="15">
      <c r="B55">
        <f>G5</f>
        <v>0.00454011004533549</v>
      </c>
      <c r="C55">
        <f>G8</f>
        <v>8890</v>
      </c>
      <c r="E55" s="3"/>
    </row>
    <row r="56" spans="2:5" ht="15">
      <c r="B56">
        <f>H5</f>
        <v>0.010688085691784406</v>
      </c>
      <c r="C56">
        <f>H8</f>
        <v>26055</v>
      </c>
      <c r="E56" s="3"/>
    </row>
    <row r="57" spans="2:5" ht="15">
      <c r="B57">
        <f>I5</f>
        <v>0.023174933322040486</v>
      </c>
      <c r="C57">
        <f>I8</f>
        <v>52317</v>
      </c>
      <c r="E57" s="3"/>
    </row>
    <row r="58" spans="2:5" ht="15">
      <c r="B58">
        <f>C5</f>
        <v>0</v>
      </c>
      <c r="C58">
        <f>C9</f>
        <v>3101</v>
      </c>
      <c r="E58" s="3"/>
    </row>
    <row r="59" spans="2:5" ht="15">
      <c r="B59">
        <f>D5</f>
        <v>3.056039043071149E-05</v>
      </c>
      <c r="C59">
        <f>D9</f>
        <v>3268</v>
      </c>
      <c r="E59" s="3"/>
    </row>
    <row r="60" spans="2:5" ht="15">
      <c r="B60">
        <f>E5</f>
        <v>0.00037104767652496897</v>
      </c>
      <c r="C60">
        <f>E9</f>
        <v>3358</v>
      </c>
      <c r="E60" s="3"/>
    </row>
    <row r="61" spans="2:5" ht="15">
      <c r="B61">
        <f>F5</f>
        <v>0.0019688242178396284</v>
      </c>
      <c r="C61">
        <f>F9</f>
        <v>6462</v>
      </c>
      <c r="E61" s="3"/>
    </row>
    <row r="62" spans="2:5" ht="15">
      <c r="B62">
        <f>G5</f>
        <v>0.00454011004533549</v>
      </c>
      <c r="C62">
        <f>G9</f>
        <v>14381</v>
      </c>
      <c r="E62" s="3"/>
    </row>
    <row r="63" spans="2:5" ht="15">
      <c r="B63">
        <f>H5</f>
        <v>0.010688085691784406</v>
      </c>
      <c r="C63">
        <f>H9</f>
        <v>24949</v>
      </c>
      <c r="E63" s="3"/>
    </row>
    <row r="64" spans="2:5" ht="15">
      <c r="B64">
        <f>I5</f>
        <v>0.023174933322040486</v>
      </c>
      <c r="C64">
        <f>I9</f>
        <v>47738</v>
      </c>
      <c r="E64" s="3"/>
    </row>
    <row r="67" ht="15">
      <c r="B67" t="s">
        <v>15</v>
      </c>
    </row>
    <row r="69" spans="2:10" ht="15">
      <c r="B69" s="3"/>
      <c r="C69" s="3" t="s">
        <v>11</v>
      </c>
      <c r="D69" s="4"/>
      <c r="E69" s="4"/>
      <c r="F69" s="4"/>
      <c r="G69" s="4"/>
      <c r="H69" s="4"/>
      <c r="I69" s="4"/>
      <c r="J69" s="4"/>
    </row>
    <row r="70" spans="2:11" ht="15">
      <c r="B70" s="3" t="s">
        <v>9</v>
      </c>
      <c r="C70" s="3"/>
      <c r="D70" s="3"/>
      <c r="E70" s="3" t="s">
        <v>10</v>
      </c>
      <c r="F70" s="3"/>
      <c r="G70" s="3"/>
      <c r="H70" s="3" t="s">
        <v>16</v>
      </c>
      <c r="I70" s="3"/>
      <c r="J70" s="3" t="s">
        <v>17</v>
      </c>
      <c r="K70" s="3"/>
    </row>
    <row r="71" spans="2:11" ht="15">
      <c r="B71" s="3"/>
      <c r="C71" s="3"/>
      <c r="D71" s="3"/>
      <c r="E71" s="3" t="s">
        <v>23</v>
      </c>
      <c r="F71" s="3"/>
      <c r="G71" s="3"/>
      <c r="H71" s="3"/>
      <c r="I71" s="3"/>
      <c r="J71" s="3"/>
      <c r="K71" s="3"/>
    </row>
    <row r="72" spans="2:11" ht="15">
      <c r="B72" s="3"/>
      <c r="C72" s="3"/>
      <c r="D72" s="3"/>
      <c r="E72" s="3" t="s">
        <v>24</v>
      </c>
      <c r="F72" s="3"/>
      <c r="G72" s="3"/>
      <c r="H72" s="3"/>
      <c r="I72" s="3"/>
      <c r="J72" s="3"/>
      <c r="K72" s="3"/>
    </row>
    <row r="73" spans="2:11" ht="1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ht="15">
      <c r="B74" s="3"/>
      <c r="C74" s="3"/>
      <c r="D74" s="3"/>
      <c r="E74" s="3" t="s">
        <v>20</v>
      </c>
      <c r="F74" s="3" t="s">
        <v>21</v>
      </c>
      <c r="G74" s="3"/>
      <c r="H74" s="3"/>
      <c r="I74" s="3"/>
      <c r="J74" s="3"/>
      <c r="K74" s="3"/>
    </row>
    <row r="75" spans="2:11" ht="15">
      <c r="B75" s="3"/>
      <c r="C75" s="3" t="s">
        <v>19</v>
      </c>
      <c r="D75" s="3"/>
      <c r="E75" s="3">
        <f>STDEV(C37,C44,C51,C58)</f>
        <v>778.4079371811844</v>
      </c>
      <c r="F75" s="3">
        <f>AVERAGE(C37,C44,C51,C58)</f>
        <v>2142.75</v>
      </c>
      <c r="G75" s="3"/>
      <c r="H75" s="3" t="s">
        <v>18</v>
      </c>
      <c r="I75" s="3"/>
      <c r="J75" s="3" t="s">
        <v>17</v>
      </c>
      <c r="K75" s="3"/>
    </row>
    <row r="76" spans="2:11" ht="15">
      <c r="B76" s="3"/>
      <c r="C76" s="3" t="s">
        <v>22</v>
      </c>
      <c r="D76" s="3"/>
      <c r="E76" s="3">
        <f>STDEV(C40,C47,C54,C61)</f>
        <v>1502.2097057335238</v>
      </c>
      <c r="F76" s="3">
        <f>AVERAGE(C40,C47,C54,C61)</f>
        <v>5973</v>
      </c>
      <c r="G76" s="3"/>
      <c r="H76" s="3" t="s">
        <v>25</v>
      </c>
      <c r="I76" s="3"/>
      <c r="J76" s="3" t="s">
        <v>17</v>
      </c>
      <c r="K76" s="3"/>
    </row>
    <row r="77" spans="2:11" ht="1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ht="15">
      <c r="B78" s="3"/>
      <c r="C78" s="3"/>
      <c r="D78" s="3"/>
      <c r="E78" s="3"/>
      <c r="F78" s="3"/>
      <c r="G78" s="3"/>
      <c r="H78" s="3"/>
      <c r="I78" s="3"/>
      <c r="J78" s="3"/>
      <c r="K78" s="3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Hanno</dc:creator>
  <cp:keywords/>
  <dc:description/>
  <cp:lastModifiedBy>Hanno Evard</cp:lastModifiedBy>
  <dcterms:created xsi:type="dcterms:W3CDTF">2016-04-29T13:21:10Z</dcterms:created>
  <dcterms:modified xsi:type="dcterms:W3CDTF">2020-10-04T17:07:38Z</dcterms:modified>
  <cp:category/>
  <cp:version/>
  <cp:contentType/>
  <cp:contentStatus/>
</cp:coreProperties>
</file>